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<sst xmlns="http://schemas.openxmlformats.org/spreadsheetml/2006/main" count="83" uniqueCount="41">
  <si>
    <t>№</t>
  </si>
  <si>
    <t>Наименование общеобразовательного учреждения</t>
  </si>
  <si>
    <t>МОУ "Березовская СШ"</t>
  </si>
  <si>
    <t>МОУ "Бор-Форпостовская СШ"</t>
  </si>
  <si>
    <t>МОУ "Волчихинская СШ №1"</t>
  </si>
  <si>
    <t>МОУ "Волчихинская СШ №2"</t>
  </si>
  <si>
    <t>МОУ "Востровская СШ"</t>
  </si>
  <si>
    <t>МОУ "Коминтерновская СШ"</t>
  </si>
  <si>
    <t>МОУ "Малышево-Логовская СШ"</t>
  </si>
  <si>
    <t>МОУ "Н-кормихинская СШ"</t>
  </si>
  <si>
    <t>МОУ "Правдинская СШ"</t>
  </si>
  <si>
    <t>МОУ "Селиверстовская СШ"</t>
  </si>
  <si>
    <t>МОУ "Солоновская СШ"</t>
  </si>
  <si>
    <t>МОУ "Усть-Волчихинская СШ"</t>
  </si>
  <si>
    <t>МОУ"Пятковологовская СШ"</t>
  </si>
  <si>
    <t>итого средств по району</t>
  </si>
  <si>
    <t>Всего выделено средств фед. Бюджета (руб.)</t>
  </si>
  <si>
    <t>Выделено средств из муниципального бюджета (руб.)</t>
  </si>
  <si>
    <t>Мероприятия</t>
  </si>
  <si>
    <t>Всего освоено средств, (руб.)</t>
  </si>
  <si>
    <t>% освоения</t>
  </si>
  <si>
    <t>Повышение квалификации педагогических работников</t>
  </si>
  <si>
    <t>Развитие школьной инфраструктуры (текущий ремонт с целью обеспечения  выполнения  требований   к  санитарно-бытовым условиям и охране здоровья обучающихся, а также с целью подготовки помещений для установки оборудования), в т.ч.: устройство туалетов, комнат гигиены, душевых в спортивных залах, подведение горячей воды в кабинеты начальных классов, приобретение водонагревателей</t>
  </si>
  <si>
    <t>Приобретение комплектов компьютерного оборудования и оргтехники  для введения ФГОС (в первую очередь, для оборудования библиотек и медиатек, кабинетов начальных классов)</t>
  </si>
  <si>
    <t>Пополнение     фондов      библиотек      общеобразова-тельных учреждений: приобретение учебников, художественной литературы</t>
  </si>
  <si>
    <t>Увеличение пропускной способности и оплата интернет-трафика</t>
  </si>
  <si>
    <t xml:space="preserve">Выделено </t>
  </si>
  <si>
    <t>Освоено</t>
  </si>
  <si>
    <t>Выделено</t>
  </si>
  <si>
    <t>ФБ</t>
  </si>
  <si>
    <t>МБ</t>
  </si>
  <si>
    <t>Приобретение оборудования в игровые комнаты</t>
  </si>
  <si>
    <t>приобретение учебно-лабораторного оборудования для игровых комнат</t>
  </si>
  <si>
    <t>РЕЗЕРВ</t>
  </si>
  <si>
    <t>ВСЕГО</t>
  </si>
  <si>
    <t xml:space="preserve"> </t>
  </si>
  <si>
    <t>муниципальные</t>
  </si>
  <si>
    <t xml:space="preserve">краевые </t>
  </si>
  <si>
    <t>Директор МКОУ "Волчихинская средняя школа №1" _________________/В.Н.Фисенко/</t>
  </si>
  <si>
    <t>Старший бухгалтер МКОУ "Волчихинская средняя школа №1"____________/М.А.Сулима/</t>
  </si>
  <si>
    <t>Анализ расходования средств на реализацию мероприятий комплекса мер по модернизации в 2012 году МКОУ "Волчихинская средняя школа №1" (план)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</si>
</sst>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4" fillId="0" borderId="11" xfId="0" applyNumberFormat="1" applyFont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zoomScalePageLayoutView="0" workbookViewId="0" topLeftCell="A1">
      <selection activeCell="H2" sqref="H2:AH2"/>
    </sheetView>
  </sheetViews>
  <sheetFormatPr defaultColWidth="9.140625" defaultRowHeight="15"/>
  <cols>
    <col min="1" max="1" width="3.57421875" style="0" customWidth="1"/>
    <col min="2" max="2" width="32.140625" style="0" customWidth="1"/>
    <col min="3" max="3" width="14.28125" style="0" customWidth="1"/>
    <col min="4" max="4" width="13.57421875" style="0" customWidth="1"/>
    <col min="5" max="5" width="12.28125" style="0" customWidth="1"/>
    <col min="6" max="6" width="11.57421875" style="0" customWidth="1"/>
    <col min="7" max="7" width="3.28125" style="0" customWidth="1"/>
    <col min="8" max="8" width="3.140625" style="0" customWidth="1"/>
    <col min="9" max="9" width="11.8515625" style="0" customWidth="1"/>
    <col min="10" max="10" width="10.28125" style="0" customWidth="1"/>
    <col min="11" max="12" width="3.8515625" style="0" customWidth="1"/>
    <col min="13" max="13" width="11.57421875" style="0" customWidth="1"/>
    <col min="14" max="14" width="11.140625" style="0" customWidth="1"/>
    <col min="15" max="16" width="4.7109375" style="0" customWidth="1"/>
    <col min="17" max="17" width="12.7109375" style="0" customWidth="1"/>
    <col min="18" max="18" width="12.28125" style="0" bestFit="1" customWidth="1"/>
    <col min="19" max="19" width="4.421875" style="0" customWidth="1"/>
    <col min="20" max="20" width="4.57421875" style="0" customWidth="1"/>
    <col min="21" max="21" width="13.140625" style="0" customWidth="1"/>
    <col min="22" max="22" width="11.140625" style="0" customWidth="1"/>
    <col min="23" max="23" width="4.421875" style="0" customWidth="1"/>
    <col min="24" max="24" width="5.140625" style="0" customWidth="1"/>
    <col min="25" max="25" width="13.421875" style="0" customWidth="1"/>
    <col min="26" max="26" width="11.7109375" style="0" customWidth="1"/>
    <col min="27" max="28" width="3.8515625" style="0" customWidth="1"/>
    <col min="29" max="29" width="10.8515625" style="0" customWidth="1"/>
    <col min="30" max="30" width="9.421875" style="0" customWidth="1"/>
    <col min="31" max="31" width="4.8515625" style="0" customWidth="1"/>
    <col min="32" max="32" width="4.57421875" style="0" customWidth="1"/>
    <col min="33" max="33" width="13.00390625" style="0" customWidth="1"/>
    <col min="36" max="36" width="11.7109375" style="0" customWidth="1"/>
  </cols>
  <sheetData>
    <row r="2" spans="8:34" ht="15.75">
      <c r="H2" s="23" t="s">
        <v>40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8:34" ht="15.75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6" ht="15">
      <c r="A4" s="25" t="s">
        <v>0</v>
      </c>
      <c r="B4" s="26" t="s">
        <v>1</v>
      </c>
      <c r="C4" s="24" t="s">
        <v>16</v>
      </c>
      <c r="D4" s="24" t="s">
        <v>17</v>
      </c>
      <c r="E4" s="27" t="s">
        <v>18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9"/>
      <c r="AG4" s="24" t="s">
        <v>19</v>
      </c>
      <c r="AH4" s="24"/>
      <c r="AI4" s="24" t="s">
        <v>20</v>
      </c>
      <c r="AJ4" s="24"/>
    </row>
    <row r="5" spans="1:36" ht="15" customHeight="1">
      <c r="A5" s="25"/>
      <c r="B5" s="26"/>
      <c r="C5" s="24"/>
      <c r="D5" s="24"/>
      <c r="E5" s="30" t="s">
        <v>21</v>
      </c>
      <c r="F5" s="31"/>
      <c r="G5" s="31"/>
      <c r="H5" s="32"/>
      <c r="I5" s="30" t="s">
        <v>31</v>
      </c>
      <c r="J5" s="31"/>
      <c r="K5" s="31"/>
      <c r="L5" s="32"/>
      <c r="M5" s="30" t="s">
        <v>32</v>
      </c>
      <c r="N5" s="31"/>
      <c r="O5" s="31"/>
      <c r="P5" s="32"/>
      <c r="Q5" s="30" t="s">
        <v>22</v>
      </c>
      <c r="R5" s="31"/>
      <c r="S5" s="31"/>
      <c r="T5" s="32"/>
      <c r="U5" s="24" t="s">
        <v>23</v>
      </c>
      <c r="V5" s="24"/>
      <c r="W5" s="24"/>
      <c r="X5" s="24"/>
      <c r="Y5" s="24" t="s">
        <v>24</v>
      </c>
      <c r="Z5" s="24"/>
      <c r="AA5" s="24"/>
      <c r="AB5" s="24"/>
      <c r="AC5" s="24" t="s">
        <v>25</v>
      </c>
      <c r="AD5" s="24"/>
      <c r="AE5" s="24"/>
      <c r="AF5" s="24"/>
      <c r="AG5" s="24"/>
      <c r="AH5" s="24"/>
      <c r="AI5" s="24"/>
      <c r="AJ5" s="24"/>
    </row>
    <row r="6" spans="1:36" ht="92.25" customHeight="1">
      <c r="A6" s="25"/>
      <c r="B6" s="26"/>
      <c r="C6" s="24"/>
      <c r="D6" s="24"/>
      <c r="E6" s="33"/>
      <c r="F6" s="34"/>
      <c r="G6" s="34"/>
      <c r="H6" s="35"/>
      <c r="I6" s="33"/>
      <c r="J6" s="34"/>
      <c r="K6" s="34"/>
      <c r="L6" s="35"/>
      <c r="M6" s="33"/>
      <c r="N6" s="34"/>
      <c r="O6" s="34"/>
      <c r="P6" s="35"/>
      <c r="Q6" s="33"/>
      <c r="R6" s="34"/>
      <c r="S6" s="34"/>
      <c r="T6" s="35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 customHeight="1">
      <c r="A7" s="25"/>
      <c r="B7" s="26"/>
      <c r="C7" s="24"/>
      <c r="D7" s="24"/>
      <c r="E7" s="24" t="s">
        <v>26</v>
      </c>
      <c r="F7" s="24"/>
      <c r="G7" s="24" t="s">
        <v>27</v>
      </c>
      <c r="H7" s="24"/>
      <c r="I7" s="24" t="s">
        <v>26</v>
      </c>
      <c r="J7" s="24"/>
      <c r="K7" s="24" t="s">
        <v>27</v>
      </c>
      <c r="L7" s="24"/>
      <c r="M7" s="24" t="s">
        <v>26</v>
      </c>
      <c r="N7" s="24"/>
      <c r="O7" s="24" t="s">
        <v>27</v>
      </c>
      <c r="P7" s="24"/>
      <c r="Q7" s="24" t="s">
        <v>28</v>
      </c>
      <c r="R7" s="24"/>
      <c r="S7" s="24" t="s">
        <v>27</v>
      </c>
      <c r="T7" s="24"/>
      <c r="U7" s="24" t="s">
        <v>28</v>
      </c>
      <c r="V7" s="24"/>
      <c r="W7" s="24" t="s">
        <v>27</v>
      </c>
      <c r="X7" s="24"/>
      <c r="Y7" s="24" t="s">
        <v>28</v>
      </c>
      <c r="Z7" s="24"/>
      <c r="AA7" s="24" t="s">
        <v>27</v>
      </c>
      <c r="AB7" s="24"/>
      <c r="AC7" s="24" t="s">
        <v>28</v>
      </c>
      <c r="AD7" s="24"/>
      <c r="AE7" s="24" t="s">
        <v>27</v>
      </c>
      <c r="AF7" s="24"/>
      <c r="AG7" s="24" t="s">
        <v>29</v>
      </c>
      <c r="AH7" s="24" t="s">
        <v>30</v>
      </c>
      <c r="AI7" s="27" t="s">
        <v>29</v>
      </c>
      <c r="AJ7" s="24" t="s">
        <v>30</v>
      </c>
    </row>
    <row r="8" spans="1:36" ht="25.5">
      <c r="A8" s="25"/>
      <c r="B8" s="26"/>
      <c r="C8" s="24"/>
      <c r="D8" s="24"/>
      <c r="E8" s="3" t="s">
        <v>29</v>
      </c>
      <c r="F8" s="3" t="s">
        <v>30</v>
      </c>
      <c r="G8" s="3" t="s">
        <v>29</v>
      </c>
      <c r="H8" s="3" t="s">
        <v>30</v>
      </c>
      <c r="I8" s="3" t="s">
        <v>29</v>
      </c>
      <c r="J8" s="3" t="s">
        <v>30</v>
      </c>
      <c r="K8" s="3" t="s">
        <v>29</v>
      </c>
      <c r="L8" s="3" t="s">
        <v>30</v>
      </c>
      <c r="M8" s="3" t="s">
        <v>29</v>
      </c>
      <c r="N8" s="3" t="s">
        <v>30</v>
      </c>
      <c r="O8" s="3" t="s">
        <v>29</v>
      </c>
      <c r="P8" s="3" t="s">
        <v>30</v>
      </c>
      <c r="Q8" s="3" t="s">
        <v>29</v>
      </c>
      <c r="R8" s="3" t="s">
        <v>30</v>
      </c>
      <c r="S8" s="3" t="s">
        <v>29</v>
      </c>
      <c r="T8" s="3" t="s">
        <v>30</v>
      </c>
      <c r="U8" s="3" t="s">
        <v>29</v>
      </c>
      <c r="V8" s="3" t="s">
        <v>30</v>
      </c>
      <c r="W8" s="3" t="s">
        <v>29</v>
      </c>
      <c r="X8" s="3" t="s">
        <v>30</v>
      </c>
      <c r="Y8" s="3" t="s">
        <v>29</v>
      </c>
      <c r="Z8" s="3" t="s">
        <v>30</v>
      </c>
      <c r="AA8" s="3" t="s">
        <v>29</v>
      </c>
      <c r="AB8" s="3" t="s">
        <v>30</v>
      </c>
      <c r="AC8" s="3" t="s">
        <v>29</v>
      </c>
      <c r="AD8" s="3" t="s">
        <v>30</v>
      </c>
      <c r="AE8" s="3" t="s">
        <v>29</v>
      </c>
      <c r="AF8" s="3" t="s">
        <v>30</v>
      </c>
      <c r="AG8" s="24"/>
      <c r="AH8" s="24"/>
      <c r="AI8" s="27"/>
      <c r="AJ8" s="24"/>
    </row>
    <row r="9" spans="1:36" ht="15.75">
      <c r="A9" s="1">
        <v>3</v>
      </c>
      <c r="B9" s="2" t="s">
        <v>4</v>
      </c>
      <c r="C9" s="4">
        <f>E9+I9+Q9+U9+Y9+AC9+M9</f>
        <v>7095700</v>
      </c>
      <c r="D9" s="4">
        <f>F9+J9+R9+V9+Z9+AD9+N9</f>
        <v>376252.5</v>
      </c>
      <c r="E9" s="5">
        <v>38200</v>
      </c>
      <c r="F9" s="5">
        <f>E9*5.3/100</f>
        <v>2024.6</v>
      </c>
      <c r="G9" s="5"/>
      <c r="H9" s="7">
        <v>0</v>
      </c>
      <c r="I9" s="6">
        <v>150000</v>
      </c>
      <c r="J9" s="6">
        <f>I9*5.3/100</f>
        <v>7950</v>
      </c>
      <c r="K9" s="6"/>
      <c r="L9" s="6">
        <v>0</v>
      </c>
      <c r="M9" s="6">
        <v>144000</v>
      </c>
      <c r="N9" s="6">
        <f>M9*5.3/100</f>
        <v>7632</v>
      </c>
      <c r="O9" s="6"/>
      <c r="P9" s="6"/>
      <c r="Q9" s="6">
        <v>6660800</v>
      </c>
      <c r="R9" s="7">
        <f>Q9*5.3/100</f>
        <v>353022.4</v>
      </c>
      <c r="S9" s="6"/>
      <c r="T9" s="6">
        <v>0</v>
      </c>
      <c r="U9" s="6"/>
      <c r="V9" s="7">
        <f>U9*5.3/100</f>
        <v>0</v>
      </c>
      <c r="W9" s="6"/>
      <c r="X9" s="6">
        <v>0</v>
      </c>
      <c r="Y9" s="5">
        <v>90200</v>
      </c>
      <c r="Z9" s="5">
        <f>Y9*5.5/100</f>
        <v>4961</v>
      </c>
      <c r="AA9" s="6"/>
      <c r="AB9" s="6">
        <v>0</v>
      </c>
      <c r="AC9" s="6">
        <v>12500</v>
      </c>
      <c r="AD9" s="6">
        <f>AC9*5.3/100</f>
        <v>662.5</v>
      </c>
      <c r="AE9" s="6"/>
      <c r="AF9" s="6">
        <v>0</v>
      </c>
      <c r="AG9" s="5" t="e">
        <f>K9+S9+#REF!+W9+AA9+AE9+G9</f>
        <v>#REF!</v>
      </c>
      <c r="AH9" s="6" t="e">
        <f>L9+T9+#REF!+X9+AB9+AF9</f>
        <v>#REF!</v>
      </c>
      <c r="AI9" s="6" t="e">
        <f>AG9*100/(I9+Q9+#REF!+U9+Y9+AC9+G9)</f>
        <v>#REF!</v>
      </c>
      <c r="AJ9" s="6" t="e">
        <f>AH9*100/(J9+R9+#REF!+V9+Z9+AD9)</f>
        <v>#REF!</v>
      </c>
    </row>
    <row r="10" ht="15">
      <c r="D10" t="s">
        <v>35</v>
      </c>
    </row>
    <row r="11" spans="2:13" ht="15.7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</row>
    <row r="12" spans="2:13" ht="15.75">
      <c r="B12" s="22" t="s">
        <v>38</v>
      </c>
      <c r="C12" s="22"/>
      <c r="D12" s="22"/>
      <c r="E12" s="22"/>
      <c r="F12" s="22"/>
      <c r="G12" s="22"/>
      <c r="H12" s="22"/>
      <c r="I12" s="22"/>
      <c r="J12" s="22"/>
      <c r="K12" s="19"/>
      <c r="L12" s="19"/>
      <c r="M12" s="20"/>
    </row>
    <row r="13" spans="2:13" ht="15.75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2:13" ht="15.75">
      <c r="B14" s="22" t="s">
        <v>39</v>
      </c>
      <c r="C14" s="22"/>
      <c r="D14" s="22"/>
      <c r="E14" s="22"/>
      <c r="F14" s="22"/>
      <c r="G14" s="22"/>
      <c r="H14" s="22"/>
      <c r="I14" s="22"/>
      <c r="J14" s="36"/>
      <c r="K14" s="19"/>
      <c r="L14" s="19"/>
      <c r="M14" s="20"/>
    </row>
    <row r="15" spans="2:13" ht="15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2:13" ht="15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</row>
    <row r="17" spans="2:13" ht="15.7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</row>
  </sheetData>
  <sheetProtection/>
  <mergeCells count="35">
    <mergeCell ref="B12:J12"/>
    <mergeCell ref="B14:I14"/>
    <mergeCell ref="M7:N7"/>
    <mergeCell ref="O7:P7"/>
    <mergeCell ref="AC7:AD7"/>
    <mergeCell ref="AE7:AF7"/>
    <mergeCell ref="AG7:AG8"/>
    <mergeCell ref="Q7:R7"/>
    <mergeCell ref="S7:T7"/>
    <mergeCell ref="AH7:AH8"/>
    <mergeCell ref="AI7:AI8"/>
    <mergeCell ref="AJ7:AJ8"/>
    <mergeCell ref="U7:V7"/>
    <mergeCell ref="W7:X7"/>
    <mergeCell ref="Y7:Z7"/>
    <mergeCell ref="AA7:AB7"/>
    <mergeCell ref="I7:J7"/>
    <mergeCell ref="K7:L7"/>
    <mergeCell ref="AI4:AJ6"/>
    <mergeCell ref="E5:H6"/>
    <mergeCell ref="I5:L6"/>
    <mergeCell ref="Q5:T6"/>
    <mergeCell ref="U5:X6"/>
    <mergeCell ref="Y5:AB6"/>
    <mergeCell ref="AC5:AF6"/>
    <mergeCell ref="M5:P6"/>
    <mergeCell ref="H2:AH2"/>
    <mergeCell ref="C4:C8"/>
    <mergeCell ref="D4:D8"/>
    <mergeCell ref="A4:A8"/>
    <mergeCell ref="B4:B8"/>
    <mergeCell ref="E4:AF4"/>
    <mergeCell ref="AG4:AH6"/>
    <mergeCell ref="E7:F7"/>
    <mergeCell ref="G7:H7"/>
  </mergeCells>
  <printOptions/>
  <pageMargins left="0" right="0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28125" style="0" customWidth="1"/>
    <col min="2" max="2" width="39.7109375" style="0" customWidth="1"/>
    <col min="3" max="4" width="13.57421875" style="0" customWidth="1"/>
    <col min="5" max="5" width="14.140625" style="0" customWidth="1"/>
    <col min="6" max="6" width="12.8515625" style="0" customWidth="1"/>
    <col min="7" max="7" width="14.28125" style="0" customWidth="1"/>
    <col min="8" max="8" width="12.7109375" style="0" customWidth="1"/>
    <col min="9" max="9" width="13.57421875" style="0" customWidth="1"/>
  </cols>
  <sheetData>
    <row r="2" spans="1:8" ht="31.5">
      <c r="A2" s="13"/>
      <c r="B2" s="17"/>
      <c r="C2" s="17" t="s">
        <v>37</v>
      </c>
      <c r="D2" s="17" t="s">
        <v>36</v>
      </c>
      <c r="E2" s="17">
        <v>212</v>
      </c>
      <c r="F2" s="17">
        <v>226</v>
      </c>
      <c r="G2" s="10"/>
      <c r="H2" s="10"/>
    </row>
    <row r="3" spans="1:6" ht="15.75">
      <c r="A3" s="13">
        <v>1</v>
      </c>
      <c r="B3" s="15" t="s">
        <v>2</v>
      </c>
      <c r="C3" s="5">
        <v>19100</v>
      </c>
      <c r="D3" s="11">
        <f>C3*5.3/100</f>
        <v>1012.3</v>
      </c>
      <c r="E3" s="14">
        <v>1400</v>
      </c>
      <c r="F3" s="9">
        <f>C3-E3</f>
        <v>17700</v>
      </c>
    </row>
    <row r="4" spans="1:6" ht="15.75">
      <c r="A4" s="13">
        <v>2</v>
      </c>
      <c r="B4" s="15" t="s">
        <v>3</v>
      </c>
      <c r="C4" s="5">
        <v>19100</v>
      </c>
      <c r="D4" s="11">
        <f aca="true" t="shared" si="0" ref="D4:D17">C4*5.3/100</f>
        <v>1012.3</v>
      </c>
      <c r="E4" s="14">
        <v>1400</v>
      </c>
      <c r="F4" s="9">
        <f aca="true" t="shared" si="1" ref="F4:F15">C4-E4</f>
        <v>17700</v>
      </c>
    </row>
    <row r="5" spans="1:6" ht="15.75">
      <c r="A5" s="13">
        <v>3</v>
      </c>
      <c r="B5" s="15" t="s">
        <v>4</v>
      </c>
      <c r="C5" s="5">
        <v>47750</v>
      </c>
      <c r="D5" s="11">
        <f t="shared" si="0"/>
        <v>2530.75</v>
      </c>
      <c r="E5" s="14">
        <v>3500</v>
      </c>
      <c r="F5" s="9">
        <f t="shared" si="1"/>
        <v>44250</v>
      </c>
    </row>
    <row r="6" spans="1:6" ht="15.75">
      <c r="A6" s="13">
        <v>4</v>
      </c>
      <c r="B6" s="15" t="s">
        <v>5</v>
      </c>
      <c r="C6" s="5">
        <v>38200</v>
      </c>
      <c r="D6" s="11">
        <f t="shared" si="0"/>
        <v>2024.6</v>
      </c>
      <c r="E6" s="14">
        <v>2800</v>
      </c>
      <c r="F6" s="9">
        <f t="shared" si="1"/>
        <v>35400</v>
      </c>
    </row>
    <row r="7" spans="1:6" ht="15.75">
      <c r="A7" s="13">
        <v>5</v>
      </c>
      <c r="B7" s="15" t="s">
        <v>6</v>
      </c>
      <c r="C7" s="5">
        <v>19100</v>
      </c>
      <c r="D7" s="11">
        <f t="shared" si="0"/>
        <v>1012.3</v>
      </c>
      <c r="E7" s="14">
        <v>1400</v>
      </c>
      <c r="F7" s="9">
        <f t="shared" si="1"/>
        <v>17700</v>
      </c>
    </row>
    <row r="8" spans="1:6" ht="15.75">
      <c r="A8" s="13">
        <v>6</v>
      </c>
      <c r="B8" s="15" t="s">
        <v>7</v>
      </c>
      <c r="C8" s="5">
        <v>19100</v>
      </c>
      <c r="D8" s="11">
        <f t="shared" si="0"/>
        <v>1012.3</v>
      </c>
      <c r="E8" s="14">
        <v>1400</v>
      </c>
      <c r="F8" s="9">
        <f t="shared" si="1"/>
        <v>17700</v>
      </c>
    </row>
    <row r="9" spans="1:6" ht="15.75">
      <c r="A9" s="13">
        <v>7</v>
      </c>
      <c r="B9" s="15" t="s">
        <v>8</v>
      </c>
      <c r="C9" s="5">
        <v>9550</v>
      </c>
      <c r="D9" s="11">
        <f t="shared" si="0"/>
        <v>506.15</v>
      </c>
      <c r="E9" s="14">
        <v>700</v>
      </c>
      <c r="F9" s="9">
        <f t="shared" si="1"/>
        <v>8850</v>
      </c>
    </row>
    <row r="10" spans="1:6" ht="15.75">
      <c r="A10" s="13">
        <v>8</v>
      </c>
      <c r="B10" s="15" t="s">
        <v>9</v>
      </c>
      <c r="C10" s="5">
        <v>19100</v>
      </c>
      <c r="D10" s="11">
        <f t="shared" si="0"/>
        <v>1012.3</v>
      </c>
      <c r="E10" s="14">
        <v>1400</v>
      </c>
      <c r="F10" s="9">
        <f t="shared" si="1"/>
        <v>17700</v>
      </c>
    </row>
    <row r="11" spans="1:6" ht="15.75">
      <c r="A11" s="13">
        <v>9</v>
      </c>
      <c r="B11" s="15" t="s">
        <v>10</v>
      </c>
      <c r="C11" s="5">
        <v>19100</v>
      </c>
      <c r="D11" s="11">
        <f t="shared" si="0"/>
        <v>1012.3</v>
      </c>
      <c r="E11" s="14">
        <v>1400</v>
      </c>
      <c r="F11" s="9">
        <f t="shared" si="1"/>
        <v>17700</v>
      </c>
    </row>
    <row r="12" spans="1:6" ht="15.75">
      <c r="A12" s="13">
        <v>10</v>
      </c>
      <c r="B12" s="15" t="s">
        <v>11</v>
      </c>
      <c r="C12" s="5">
        <v>19100</v>
      </c>
      <c r="D12" s="11">
        <f t="shared" si="0"/>
        <v>1012.3</v>
      </c>
      <c r="E12" s="14">
        <v>1400</v>
      </c>
      <c r="F12" s="9">
        <f t="shared" si="1"/>
        <v>17700</v>
      </c>
    </row>
    <row r="13" spans="1:6" ht="15.75">
      <c r="A13" s="13">
        <v>11</v>
      </c>
      <c r="B13" s="15" t="s">
        <v>12</v>
      </c>
      <c r="C13" s="5">
        <v>19100</v>
      </c>
      <c r="D13" s="11">
        <f t="shared" si="0"/>
        <v>1012.3</v>
      </c>
      <c r="E13" s="14">
        <v>1400</v>
      </c>
      <c r="F13" s="9">
        <f t="shared" si="1"/>
        <v>17700</v>
      </c>
    </row>
    <row r="14" spans="1:6" ht="15.75">
      <c r="A14" s="13">
        <v>12</v>
      </c>
      <c r="B14" s="15" t="s">
        <v>13</v>
      </c>
      <c r="C14" s="5">
        <v>19100</v>
      </c>
      <c r="D14" s="11">
        <f t="shared" si="0"/>
        <v>1012.3</v>
      </c>
      <c r="E14" s="14">
        <v>1400</v>
      </c>
      <c r="F14" s="9">
        <f t="shared" si="1"/>
        <v>17700</v>
      </c>
    </row>
    <row r="15" spans="1:6" ht="15.75">
      <c r="A15" s="13">
        <v>13</v>
      </c>
      <c r="B15" s="15" t="s">
        <v>14</v>
      </c>
      <c r="C15" s="5">
        <v>19100</v>
      </c>
      <c r="D15" s="11">
        <f t="shared" si="0"/>
        <v>1012.3</v>
      </c>
      <c r="E15" s="14">
        <v>1400</v>
      </c>
      <c r="F15" s="9">
        <f t="shared" si="1"/>
        <v>17700</v>
      </c>
    </row>
    <row r="16" spans="1:6" ht="15.75">
      <c r="A16" s="13"/>
      <c r="B16" s="13" t="s">
        <v>15</v>
      </c>
      <c r="C16" s="5">
        <f>SUM(C3:C15)</f>
        <v>286500</v>
      </c>
      <c r="D16" s="11">
        <f t="shared" si="0"/>
        <v>15184.5</v>
      </c>
      <c r="E16" s="14">
        <f>SUM(E3:E15)</f>
        <v>21000</v>
      </c>
      <c r="F16" s="9">
        <f>SUM(F3:F15)</f>
        <v>265500</v>
      </c>
    </row>
    <row r="17" spans="1:6" ht="15.75">
      <c r="A17" s="13"/>
      <c r="B17" s="13" t="s">
        <v>33</v>
      </c>
      <c r="C17" s="8">
        <v>19100</v>
      </c>
      <c r="D17" s="11">
        <f t="shared" si="0"/>
        <v>1012.3</v>
      </c>
      <c r="E17" s="14">
        <v>1400</v>
      </c>
      <c r="F17" s="14">
        <v>17700</v>
      </c>
    </row>
    <row r="18" spans="1:6" ht="15.75">
      <c r="A18" s="13"/>
      <c r="B18" s="16" t="s">
        <v>34</v>
      </c>
      <c r="C18" s="9">
        <f>C16+C17</f>
        <v>305600</v>
      </c>
      <c r="D18" s="12">
        <f>D16+D17</f>
        <v>16196.8</v>
      </c>
      <c r="E18" s="9">
        <f>E16+E17</f>
        <v>22400</v>
      </c>
      <c r="F18" s="9">
        <f>F16+F17</f>
        <v>283200</v>
      </c>
    </row>
  </sheetData>
  <sheetProtection/>
  <printOptions/>
  <pageMargins left="0.11811023622047245" right="0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2012-06-02T04:08:25Z</dcterms:modified>
  <cp:category/>
  <cp:version/>
  <cp:contentType/>
  <cp:contentStatus/>
</cp:coreProperties>
</file>